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225" windowHeight="7515"/>
  </bookViews>
  <sheets>
    <sheet name="PLAN 2013" sheetId="1" r:id="rId1"/>
    <sheet name="POMOĆNO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F66" i="1"/>
  <c r="F44"/>
  <c r="F12"/>
  <c r="F19"/>
  <c r="F11" s="1"/>
  <c r="F77"/>
  <c r="F73"/>
  <c r="F70"/>
  <c r="F65" s="1"/>
  <c r="F39"/>
  <c r="F38" s="1"/>
  <c r="D78" i="2"/>
  <c r="D66"/>
  <c r="H53"/>
  <c r="F53"/>
  <c r="D53"/>
  <c r="D39"/>
  <c r="M25"/>
  <c r="L25"/>
  <c r="K25"/>
  <c r="J25"/>
  <c r="H25"/>
  <c r="F25"/>
  <c r="D25"/>
  <c r="B25"/>
  <c r="K10"/>
  <c r="J10"/>
  <c r="H10"/>
  <c r="F10"/>
  <c r="D10"/>
  <c r="B10"/>
  <c r="F10" i="1" l="1"/>
</calcChain>
</file>

<file path=xl/sharedStrings.xml><?xml version="1.0" encoding="utf-8"?>
<sst xmlns="http://schemas.openxmlformats.org/spreadsheetml/2006/main" count="216" uniqueCount="128">
  <si>
    <t xml:space="preserve">OS-ŠE ˝GIUSEPPINA MARTINUZZI˝ </t>
  </si>
  <si>
    <t>Rbr</t>
  </si>
  <si>
    <t>Broj konta</t>
  </si>
  <si>
    <t>Vrijednost bez PDV-a</t>
  </si>
  <si>
    <t>PLAN NABAVE ZA 2013.GODINU</t>
  </si>
  <si>
    <t>Predmet nabave</t>
  </si>
  <si>
    <t>Način nabave</t>
  </si>
  <si>
    <t>Procijenjena vrijednost nabave</t>
  </si>
  <si>
    <t xml:space="preserve"> PULA-POLA</t>
  </si>
  <si>
    <t>Uredski materijal i ostali materijalni rashodi</t>
  </si>
  <si>
    <t>MATERIJALNI RASHODI</t>
  </si>
  <si>
    <t>RASHODI ZA MATERIJAL I ENERGIJU</t>
  </si>
  <si>
    <t xml:space="preserve">Uredski materijal </t>
  </si>
  <si>
    <t>bagatelna nabava</t>
  </si>
  <si>
    <t>Pedagoška dokumentacija</t>
  </si>
  <si>
    <t>Toneri, tinte, CD i DVD</t>
  </si>
  <si>
    <t>Literatura</t>
  </si>
  <si>
    <t>Materijal i sredstva za čišćenje</t>
  </si>
  <si>
    <t>Materijal za higijenske potrebe i njegu</t>
  </si>
  <si>
    <t>Materijal i sirovine (hrana)</t>
  </si>
  <si>
    <t>Kruh i peciva</t>
  </si>
  <si>
    <t>Kolači i slastice</t>
  </si>
  <si>
    <t>Meso</t>
  </si>
  <si>
    <t>Mesne prerađevine</t>
  </si>
  <si>
    <t>Riba i riblje prerađevine</t>
  </si>
  <si>
    <t>Mlijeko</t>
  </si>
  <si>
    <t>Mliječni proizvodi</t>
  </si>
  <si>
    <t>Voće</t>
  </si>
  <si>
    <t>Povrće</t>
  </si>
  <si>
    <t>Ostale živežne namirnice</t>
  </si>
  <si>
    <t>Sokovi</t>
  </si>
  <si>
    <t>Električna energija</t>
  </si>
  <si>
    <t>osnivač</t>
  </si>
  <si>
    <t>Lož ulje</t>
  </si>
  <si>
    <t>Vodokotlići, špine, sijalice i ostali potrošni materijal</t>
  </si>
  <si>
    <t>Sitni inventar</t>
  </si>
  <si>
    <t>Službena, radna i zaštitna odjeća i obuća</t>
  </si>
  <si>
    <t>RASHODI ZA USLUGE</t>
  </si>
  <si>
    <t>Usluge telefona, pošte i prijevoza</t>
  </si>
  <si>
    <t>Usluge telefona, telefax-a</t>
  </si>
  <si>
    <t>Poštarina</t>
  </si>
  <si>
    <t>Prijevoz učenika</t>
  </si>
  <si>
    <t>Usluge tekućeg i investicijskog održavanja</t>
  </si>
  <si>
    <t>Popravak krova</t>
  </si>
  <si>
    <t>Rasvjeta</t>
  </si>
  <si>
    <t>Servis vatrogasnih aparata</t>
  </si>
  <si>
    <t>Usluga Elkrona</t>
  </si>
  <si>
    <t>Vodoinstalaterski radovi</t>
  </si>
  <si>
    <t>Izmjena parketa</t>
  </si>
  <si>
    <t>Farbanje učionica</t>
  </si>
  <si>
    <t>Usluge promidžbe i informiranja</t>
  </si>
  <si>
    <t>Zdravstvene i veterinarske usluge</t>
  </si>
  <si>
    <t>Intelektualne usluge</t>
  </si>
  <si>
    <t>Računalne usluge</t>
  </si>
  <si>
    <t>Ostale usluge</t>
  </si>
  <si>
    <t>Ostali nespomenuti rashodi poslovanja</t>
  </si>
  <si>
    <t>Komunalne usluge</t>
  </si>
  <si>
    <t>OPREMA ZA ODRŽAVANJE I ZAŠTITU</t>
  </si>
  <si>
    <t>U planu nabave su sve usluge, robe i artikli te se uklapaju u iznos sredstava prema financijskom planu za 2013. godinu i ne prelaze iznos</t>
  </si>
  <si>
    <t>od 70.000,00 Kn bez PDV-a godišnje osim energenata i prijevoza za učenike za što postupak vodi Grad Pula.</t>
  </si>
  <si>
    <t>Na temelju čl.20 Zakona o javnoj nabavi (NN 90/11), Uredbe o postupku nabave roba, radova i usluga male vrijednosti (NN 14/02) te</t>
  </si>
  <si>
    <t>donosi:</t>
  </si>
  <si>
    <t>DEC</t>
  </si>
  <si>
    <t>PB</t>
  </si>
  <si>
    <t>RP</t>
  </si>
  <si>
    <t>UKUPNO</t>
  </si>
  <si>
    <t>SOC.</t>
  </si>
  <si>
    <t>URED.MAT.</t>
  </si>
  <si>
    <t>SIROV.</t>
  </si>
  <si>
    <t>ENERG.</t>
  </si>
  <si>
    <t>MAT.I DJEL.ZA</t>
  </si>
  <si>
    <t>TEK. I INV. ODR.</t>
  </si>
  <si>
    <t>SITNI INV.</t>
  </si>
  <si>
    <t>SLUŽB.I RAD.ODJ.</t>
  </si>
  <si>
    <t>TELEF.POŠTA</t>
  </si>
  <si>
    <t>I PRIJEVOZ</t>
  </si>
  <si>
    <t>TEK.I INV.</t>
  </si>
  <si>
    <t>ODRŽAV.</t>
  </si>
  <si>
    <t>USL.PROMID.I</t>
  </si>
  <si>
    <t>INFORMIR.</t>
  </si>
  <si>
    <t>KOMUNAL.USLUGE</t>
  </si>
  <si>
    <t>ZDRAV.I VETERIN</t>
  </si>
  <si>
    <t>USLUGE</t>
  </si>
  <si>
    <t>INTELEKT.</t>
  </si>
  <si>
    <t>RAČUNALNE</t>
  </si>
  <si>
    <t>OSTALE</t>
  </si>
  <si>
    <t>OSTALI NESP.RASHODI</t>
  </si>
  <si>
    <t>OSTALI NESPOMENUTI</t>
  </si>
  <si>
    <t>RASHODI POSLOVANJA</t>
  </si>
  <si>
    <t>NEFINANCIJSKA IMOVINA</t>
  </si>
  <si>
    <t>POSTROJENJA I OPREMA</t>
  </si>
  <si>
    <t>OPREMA ZA ODRŽ.</t>
  </si>
  <si>
    <t>I ZAŠTITU</t>
  </si>
  <si>
    <t>UREĐAJI I STROJ.</t>
  </si>
  <si>
    <t>ZA OSTALE NAMJ.</t>
  </si>
  <si>
    <t>NEMATERIJALNA IMOVINA</t>
  </si>
  <si>
    <t xml:space="preserve">ULAGANJA U RAČUNALNE </t>
  </si>
  <si>
    <t>PROGRAME</t>
  </si>
  <si>
    <t>KNJIGE</t>
  </si>
  <si>
    <t>KNJIGE ZA KNJIŽNICU</t>
  </si>
  <si>
    <t>tjestenina</t>
  </si>
  <si>
    <t>Najam autobusa</t>
  </si>
  <si>
    <t>Servis i popravak opreme i aparata</t>
  </si>
  <si>
    <t>Obnova sanitarnih čvorova</t>
  </si>
  <si>
    <t>Obnova fasade škole</t>
  </si>
  <si>
    <t>Zamjena drvenarije</t>
  </si>
  <si>
    <t>Zdravstveni pregled zaposlenika-aiatematski</t>
  </si>
  <si>
    <t>Ostale zdravstvene i veterinarske usluge</t>
  </si>
  <si>
    <t>Računala i računalna oprema</t>
  </si>
  <si>
    <t>Uredska oprema</t>
  </si>
  <si>
    <t>UREDSKA OPREMA I NAMJEŠTAJ</t>
  </si>
  <si>
    <t>Ostala uredska oprema</t>
  </si>
  <si>
    <t>Klima uređaji</t>
  </si>
  <si>
    <t>Oswtala oprema za održavanje i mzaštitu</t>
  </si>
  <si>
    <t>UREĐAJI I STROJEVI ZA OSTALE NAMJENE</t>
  </si>
  <si>
    <t>Uređaji za potrebe kuhinje</t>
  </si>
  <si>
    <t>ULAGANJE U RAČUNALNE PROGRAME</t>
  </si>
  <si>
    <t>DODATNA ULAGANJA U OSTALU NEFIN.IMOV.</t>
  </si>
  <si>
    <t>Projektiranje kabineta u skladu sa pedag.stan.</t>
  </si>
  <si>
    <t>Izrada ograde za ograđivanje škols.prostora</t>
  </si>
  <si>
    <t>Ravnateljica:</t>
  </si>
  <si>
    <t>Susanna Cerlon</t>
  </si>
  <si>
    <t>Santoriova 1, Pula-Pola</t>
  </si>
  <si>
    <t>OIB: 09264142870</t>
  </si>
  <si>
    <t xml:space="preserve">Statuta OŠ-SE G.Martinuzzi Pula-Pola, Ravnateljica OŠ-SE "Giuseppina Martinuzzi" Pula-Pola, </t>
  </si>
  <si>
    <t>Klasa: 470-06/13-01/01</t>
  </si>
  <si>
    <t>U Puli, 20.02.2013. godine</t>
  </si>
  <si>
    <t>Ur.br.: 2168-02-13-2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</si>
</sst>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right"/>
    </xf>
    <xf numFmtId="0" fontId="2" fillId="0" borderId="0" xfId="0" applyFont="1"/>
    <xf numFmtId="0" fontId="0" fillId="0" borderId="0" xfId="0" applyAlignment="1">
      <alignment horizontal="center"/>
    </xf>
    <xf numFmtId="4" fontId="0" fillId="0" borderId="0" xfId="0" applyNumberForma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4" fontId="0" fillId="0" borderId="7" xfId="0" applyNumberFormat="1" applyBorder="1"/>
    <xf numFmtId="4" fontId="0" fillId="0" borderId="8" xfId="0" applyNumberFormat="1" applyBorder="1"/>
    <xf numFmtId="0" fontId="0" fillId="0" borderId="15" xfId="0" applyBorder="1"/>
    <xf numFmtId="4" fontId="0" fillId="0" borderId="0" xfId="0" applyNumberFormat="1" applyBorder="1"/>
    <xf numFmtId="4" fontId="0" fillId="0" borderId="16" xfId="0" applyNumberFormat="1" applyBorder="1"/>
    <xf numFmtId="4" fontId="0" fillId="0" borderId="10" xfId="0" applyNumberFormat="1" applyBorder="1"/>
    <xf numFmtId="4" fontId="0" fillId="0" borderId="11" xfId="0" applyNumberFormat="1" applyBorder="1"/>
    <xf numFmtId="0" fontId="0" fillId="0" borderId="17" xfId="0" applyBorder="1"/>
    <xf numFmtId="0" fontId="0" fillId="0" borderId="18" xfId="0" applyBorder="1"/>
    <xf numFmtId="0" fontId="0" fillId="0" borderId="5" xfId="0" applyBorder="1"/>
    <xf numFmtId="0" fontId="0" fillId="0" borderId="19" xfId="0" applyBorder="1"/>
    <xf numFmtId="4" fontId="0" fillId="0" borderId="6" xfId="0" applyNumberFormat="1" applyBorder="1"/>
    <xf numFmtId="4" fontId="0" fillId="0" borderId="9" xfId="0" applyNumberFormat="1" applyBorder="1"/>
    <xf numFmtId="4" fontId="0" fillId="0" borderId="17" xfId="0" applyNumberFormat="1" applyBorder="1"/>
    <xf numFmtId="4" fontId="0" fillId="0" borderId="19" xfId="0" applyNumberFormat="1" applyBorder="1"/>
    <xf numFmtId="4" fontId="0" fillId="0" borderId="18" xfId="0" applyNumberFormat="1" applyBorder="1"/>
    <xf numFmtId="4" fontId="0" fillId="0" borderId="15" xfId="0" applyNumberFormat="1" applyBorder="1"/>
    <xf numFmtId="0" fontId="0" fillId="0" borderId="14" xfId="0" applyBorder="1" applyAlignment="1">
      <alignment horizontal="center"/>
    </xf>
    <xf numFmtId="0" fontId="0" fillId="0" borderId="0" xfId="0" applyBorder="1"/>
    <xf numFmtId="0" fontId="0" fillId="0" borderId="16" xfId="0" applyBorder="1"/>
    <xf numFmtId="4" fontId="0" fillId="0" borderId="1" xfId="0" applyNumberFormat="1" applyBorder="1"/>
    <xf numFmtId="0" fontId="0" fillId="0" borderId="20" xfId="0" applyBorder="1"/>
    <xf numFmtId="4" fontId="0" fillId="0" borderId="20" xfId="0" applyNumberFormat="1" applyBorder="1"/>
    <xf numFmtId="0" fontId="0" fillId="0" borderId="20" xfId="0" applyBorder="1" applyAlignment="1">
      <alignment horizontal="center"/>
    </xf>
    <xf numFmtId="0" fontId="0" fillId="0" borderId="21" xfId="0" applyBorder="1"/>
    <xf numFmtId="4" fontId="0" fillId="0" borderId="21" xfId="0" applyNumberFormat="1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3" fillId="0" borderId="23" xfId="0" applyFont="1" applyBorder="1" applyAlignment="1">
      <alignment horizontal="left"/>
    </xf>
    <xf numFmtId="4" fontId="0" fillId="0" borderId="23" xfId="0" applyNumberFormat="1" applyBorder="1"/>
    <xf numFmtId="0" fontId="1" fillId="0" borderId="23" xfId="0" applyFont="1" applyBorder="1"/>
    <xf numFmtId="0" fontId="0" fillId="0" borderId="23" xfId="0" applyBorder="1" applyAlignment="1">
      <alignment horizontal="center"/>
    </xf>
    <xf numFmtId="4" fontId="3" fillId="0" borderId="24" xfId="0" applyNumberFormat="1" applyFont="1" applyBorder="1"/>
    <xf numFmtId="0" fontId="1" fillId="0" borderId="20" xfId="0" applyFont="1" applyBorder="1"/>
    <xf numFmtId="4" fontId="1" fillId="0" borderId="23" xfId="0" applyNumberFormat="1" applyFont="1" applyBorder="1"/>
    <xf numFmtId="0" fontId="0" fillId="0" borderId="23" xfId="0" applyBorder="1"/>
    <xf numFmtId="4" fontId="0" fillId="2" borderId="1" xfId="0" applyNumberFormat="1" applyFill="1" applyBorder="1"/>
    <xf numFmtId="0" fontId="0" fillId="0" borderId="25" xfId="0" applyBorder="1"/>
    <xf numFmtId="0" fontId="1" fillId="0" borderId="26" xfId="0" applyFont="1" applyBorder="1" applyAlignment="1">
      <alignment horizontal="left"/>
    </xf>
    <xf numFmtId="0" fontId="1" fillId="0" borderId="26" xfId="0" applyFont="1" applyBorder="1"/>
    <xf numFmtId="0" fontId="0" fillId="0" borderId="26" xfId="0" applyBorder="1" applyAlignment="1">
      <alignment horizontal="center"/>
    </xf>
    <xf numFmtId="4" fontId="0" fillId="2" borderId="27" xfId="0" applyNumberFormat="1" applyFill="1" applyBorder="1"/>
    <xf numFmtId="0" fontId="0" fillId="0" borderId="28" xfId="0" applyBorder="1"/>
    <xf numFmtId="0" fontId="1" fillId="0" borderId="29" xfId="0" applyFont="1" applyBorder="1" applyAlignment="1">
      <alignment horizontal="left"/>
    </xf>
    <xf numFmtId="0" fontId="1" fillId="0" borderId="29" xfId="0" applyFont="1" applyBorder="1"/>
    <xf numFmtId="0" fontId="0" fillId="0" borderId="29" xfId="0" applyBorder="1" applyAlignment="1">
      <alignment horizontal="center"/>
    </xf>
    <xf numFmtId="4" fontId="3" fillId="2" borderId="27" xfId="0" applyNumberFormat="1" applyFont="1" applyFill="1" applyBorder="1"/>
    <xf numFmtId="4" fontId="3" fillId="2" borderId="24" xfId="0" applyNumberFormat="1" applyFont="1" applyFill="1" applyBorder="1"/>
    <xf numFmtId="4" fontId="3" fillId="0" borderId="20" xfId="0" applyNumberFormat="1" applyFont="1" applyBorder="1"/>
    <xf numFmtId="0" fontId="3" fillId="0" borderId="20" xfId="0" applyFont="1" applyBorder="1" applyAlignment="1">
      <alignment horizontal="left" vertical="top"/>
    </xf>
    <xf numFmtId="4" fontId="0" fillId="0" borderId="26" xfId="0" applyNumberFormat="1" applyBorder="1"/>
    <xf numFmtId="0" fontId="0" fillId="0" borderId="31" xfId="0" applyBorder="1"/>
    <xf numFmtId="4" fontId="0" fillId="0" borderId="29" xfId="0" applyNumberFormat="1" applyBorder="1"/>
    <xf numFmtId="0" fontId="0" fillId="0" borderId="33" xfId="0" applyBorder="1"/>
    <xf numFmtId="4" fontId="0" fillId="0" borderId="33" xfId="0" applyNumberFormat="1" applyBorder="1"/>
    <xf numFmtId="0" fontId="1" fillId="0" borderId="23" xfId="0" applyFont="1" applyBorder="1" applyAlignment="1">
      <alignment horizontal="left"/>
    </xf>
    <xf numFmtId="4" fontId="3" fillId="0" borderId="23" xfId="0" applyNumberFormat="1" applyFont="1" applyBorder="1"/>
    <xf numFmtId="0" fontId="0" fillId="0" borderId="26" xfId="0" applyBorder="1"/>
    <xf numFmtId="4" fontId="0" fillId="0" borderId="27" xfId="0" applyNumberFormat="1" applyBorder="1"/>
    <xf numFmtId="4" fontId="0" fillId="0" borderId="32" xfId="0" applyNumberFormat="1" applyBorder="1"/>
    <xf numFmtId="0" fontId="0" fillId="0" borderId="29" xfId="0" applyBorder="1"/>
    <xf numFmtId="0" fontId="0" fillId="0" borderId="33" xfId="0" applyBorder="1" applyAlignment="1">
      <alignment horizontal="center"/>
    </xf>
    <xf numFmtId="4" fontId="3" fillId="0" borderId="34" xfId="0" applyNumberFormat="1" applyFont="1" applyBorder="1"/>
    <xf numFmtId="0" fontId="1" fillId="0" borderId="5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33" xfId="0" applyFont="1" applyBorder="1"/>
    <xf numFmtId="0" fontId="0" fillId="0" borderId="35" xfId="0" applyBorder="1"/>
    <xf numFmtId="0" fontId="1" fillId="0" borderId="36" xfId="0" applyFont="1" applyBorder="1" applyAlignment="1">
      <alignment horizontal="left"/>
    </xf>
    <xf numFmtId="0" fontId="1" fillId="0" borderId="36" xfId="0" applyFont="1" applyBorder="1"/>
    <xf numFmtId="0" fontId="0" fillId="0" borderId="36" xfId="0" applyBorder="1" applyAlignment="1">
      <alignment horizontal="center"/>
    </xf>
    <xf numFmtId="0" fontId="1" fillId="0" borderId="22" xfId="0" applyFont="1" applyBorder="1"/>
    <xf numFmtId="0" fontId="1" fillId="0" borderId="23" xfId="0" applyFont="1" applyBorder="1" applyAlignment="1">
      <alignment horizontal="center"/>
    </xf>
    <xf numFmtId="0" fontId="4" fillId="0" borderId="31" xfId="0" applyFont="1" applyBorder="1"/>
    <xf numFmtId="4" fontId="5" fillId="0" borderId="33" xfId="0" applyNumberFormat="1" applyFont="1" applyBorder="1"/>
    <xf numFmtId="4" fontId="3" fillId="0" borderId="26" xfId="0" applyNumberFormat="1" applyFont="1" applyBorder="1"/>
    <xf numFmtId="4" fontId="3" fillId="0" borderId="29" xfId="0" applyNumberFormat="1" applyFont="1" applyBorder="1"/>
    <xf numFmtId="4" fontId="3" fillId="0" borderId="36" xfId="0" applyNumberFormat="1" applyFont="1" applyBorder="1"/>
    <xf numFmtId="0" fontId="4" fillId="0" borderId="22" xfId="0" applyFont="1" applyBorder="1"/>
    <xf numFmtId="0" fontId="1" fillId="0" borderId="0" xfId="0" applyFont="1"/>
    <xf numFmtId="0" fontId="4" fillId="0" borderId="25" xfId="0" applyFont="1" applyBorder="1"/>
    <xf numFmtId="0" fontId="6" fillId="0" borderId="22" xfId="0" applyFont="1" applyBorder="1"/>
    <xf numFmtId="0" fontId="4" fillId="0" borderId="35" xfId="0" applyFont="1" applyBorder="1"/>
    <xf numFmtId="0" fontId="0" fillId="0" borderId="36" xfId="0" applyBorder="1"/>
    <xf numFmtId="4" fontId="0" fillId="0" borderId="36" xfId="0" applyNumberFormat="1" applyBorder="1"/>
    <xf numFmtId="4" fontId="0" fillId="0" borderId="37" xfId="0" applyNumberFormat="1" applyBorder="1"/>
    <xf numFmtId="0" fontId="4" fillId="0" borderId="38" xfId="0" applyFont="1" applyBorder="1"/>
    <xf numFmtId="4" fontId="0" fillId="0" borderId="39" xfId="0" applyNumberFormat="1" applyBorder="1"/>
    <xf numFmtId="0" fontId="1" fillId="0" borderId="40" xfId="0" applyFont="1" applyBorder="1"/>
    <xf numFmtId="4" fontId="3" fillId="0" borderId="14" xfId="0" applyNumberFormat="1" applyFont="1" applyBorder="1"/>
    <xf numFmtId="4" fontId="0" fillId="2" borderId="21" xfId="0" applyNumberFormat="1" applyFill="1" applyBorder="1"/>
    <xf numFmtId="4" fontId="0" fillId="2" borderId="20" xfId="0" applyNumberFormat="1" applyFill="1" applyBorder="1"/>
    <xf numFmtId="4" fontId="0" fillId="2" borderId="21" xfId="0" applyNumberFormat="1" applyFill="1" applyBorder="1" applyAlignment="1">
      <alignment horizontal="right"/>
    </xf>
    <xf numFmtId="4" fontId="0" fillId="2" borderId="1" xfId="0" applyNumberFormat="1" applyFill="1" applyBorder="1" applyAlignment="1">
      <alignment horizontal="right"/>
    </xf>
    <xf numFmtId="4" fontId="0" fillId="2" borderId="20" xfId="0" applyNumberFormat="1" applyFill="1" applyBorder="1" applyAlignment="1">
      <alignment horizontal="right"/>
    </xf>
    <xf numFmtId="4" fontId="3" fillId="2" borderId="30" xfId="0" applyNumberFormat="1" applyFont="1" applyFill="1" applyBorder="1"/>
    <xf numFmtId="4" fontId="3" fillId="2" borderId="24" xfId="0" applyNumberFormat="1" applyFont="1" applyFill="1" applyBorder="1" applyAlignment="1">
      <alignment horizontal="right"/>
    </xf>
    <xf numFmtId="4" fontId="3" fillId="2" borderId="37" xfId="0" applyNumberFormat="1" applyFont="1" applyFill="1" applyBorder="1" applyAlignment="1">
      <alignment horizontal="right"/>
    </xf>
    <xf numFmtId="4" fontId="0" fillId="2" borderId="33" xfId="0" applyNumberFormat="1" applyFill="1" applyBorder="1"/>
    <xf numFmtId="4" fontId="0" fillId="2" borderId="32" xfId="0" applyNumberFormat="1" applyFill="1" applyBorder="1"/>
    <xf numFmtId="4" fontId="0" fillId="2" borderId="30" xfId="0" applyNumberFormat="1" applyFill="1" applyBorder="1"/>
    <xf numFmtId="4" fontId="3" fillId="2" borderId="33" xfId="0" applyNumberFormat="1" applyFont="1" applyFill="1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20" xfId="0" applyBorder="1" applyAlignment="1">
      <alignment horizontal="right"/>
    </xf>
    <xf numFmtId="4" fontId="3" fillId="2" borderId="33" xfId="0" applyNumberFormat="1" applyFont="1" applyFill="1" applyBorder="1"/>
    <xf numFmtId="0" fontId="1" fillId="2" borderId="0" xfId="0" applyFont="1" applyFill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0"/>
  <sheetViews>
    <sheetView tabSelected="1" topLeftCell="A70" workbookViewId="0">
      <selection activeCell="D83" sqref="D83"/>
    </sheetView>
  </sheetViews>
  <sheetFormatPr defaultRowHeight="15"/>
  <cols>
    <col min="1" max="1" width="6.85546875" customWidth="1"/>
    <col min="2" max="2" width="10.85546875" customWidth="1"/>
    <col min="3" max="3" width="15" customWidth="1"/>
    <col min="4" max="4" width="39.28515625" customWidth="1"/>
    <col min="5" max="5" width="20" customWidth="1"/>
    <col min="6" max="6" width="22.7109375" customWidth="1"/>
  </cols>
  <sheetData>
    <row r="1" spans="1:8" ht="18.75">
      <c r="A1" s="8" t="s">
        <v>0</v>
      </c>
      <c r="B1" s="8"/>
      <c r="C1" s="8"/>
      <c r="D1" s="8" t="s">
        <v>8</v>
      </c>
    </row>
    <row r="2" spans="1:8">
      <c r="A2" t="s">
        <v>122</v>
      </c>
    </row>
    <row r="3" spans="1:8">
      <c r="A3" t="s">
        <v>123</v>
      </c>
    </row>
    <row r="5" spans="1:8">
      <c r="A5" s="124" t="s">
        <v>60</v>
      </c>
      <c r="B5" s="124"/>
      <c r="C5" s="124"/>
      <c r="D5" s="124"/>
      <c r="E5" s="124"/>
      <c r="F5" s="124"/>
    </row>
    <row r="6" spans="1:8">
      <c r="A6" s="124" t="s">
        <v>124</v>
      </c>
      <c r="B6" s="124"/>
      <c r="C6" s="124"/>
      <c r="D6" s="124"/>
      <c r="E6" s="124" t="s">
        <v>61</v>
      </c>
      <c r="F6" s="124"/>
    </row>
    <row r="7" spans="1:8">
      <c r="A7" s="124"/>
      <c r="B7" s="124"/>
      <c r="C7" s="124"/>
      <c r="D7" s="124"/>
      <c r="E7" s="124"/>
      <c r="F7" s="124"/>
    </row>
    <row r="8" spans="1:8" ht="24" customHeight="1">
      <c r="A8" s="125" t="s">
        <v>4</v>
      </c>
      <c r="B8" s="126"/>
      <c r="C8" s="126"/>
      <c r="D8" s="126"/>
      <c r="E8" s="126"/>
      <c r="F8" s="127"/>
    </row>
    <row r="9" spans="1:8" ht="37.5" customHeight="1">
      <c r="A9" s="5" t="s">
        <v>1</v>
      </c>
      <c r="B9" s="5" t="s">
        <v>2</v>
      </c>
      <c r="C9" s="6" t="s">
        <v>3</v>
      </c>
      <c r="D9" s="5" t="s">
        <v>5</v>
      </c>
      <c r="E9" s="5" t="s">
        <v>6</v>
      </c>
      <c r="F9" s="6" t="s">
        <v>7</v>
      </c>
      <c r="G9" s="3"/>
      <c r="H9" s="4"/>
    </row>
    <row r="10" spans="1:8" ht="16.5" thickBot="1">
      <c r="A10" s="40"/>
      <c r="B10" s="68">
        <v>32</v>
      </c>
      <c r="C10" s="41"/>
      <c r="D10" s="52" t="s">
        <v>10</v>
      </c>
      <c r="E10" s="40"/>
      <c r="F10" s="67">
        <f>F11+F38+F64</f>
        <v>2355980</v>
      </c>
    </row>
    <row r="11" spans="1:8" ht="16.5" thickBot="1">
      <c r="A11" s="46"/>
      <c r="B11" s="47">
        <v>322</v>
      </c>
      <c r="C11" s="48"/>
      <c r="D11" s="49" t="s">
        <v>11</v>
      </c>
      <c r="E11" s="54"/>
      <c r="F11" s="66">
        <f>F12+F19+F32+F33+F34+F35+F36</f>
        <v>1213550</v>
      </c>
    </row>
    <row r="12" spans="1:8" ht="16.5" thickBot="1">
      <c r="A12" s="46"/>
      <c r="B12" s="47">
        <v>3221</v>
      </c>
      <c r="C12" s="53">
        <v>357000</v>
      </c>
      <c r="D12" s="49" t="s">
        <v>9</v>
      </c>
      <c r="E12" s="54"/>
      <c r="F12" s="66">
        <f>F13+F14+F15+F16+F17+F18</f>
        <v>217000</v>
      </c>
    </row>
    <row r="13" spans="1:8">
      <c r="A13" s="43"/>
      <c r="B13" s="121">
        <v>322110</v>
      </c>
      <c r="C13" s="44"/>
      <c r="D13" s="43" t="s">
        <v>12</v>
      </c>
      <c r="E13" s="45" t="s">
        <v>13</v>
      </c>
      <c r="F13" s="109">
        <v>55000</v>
      </c>
    </row>
    <row r="14" spans="1:8">
      <c r="A14" s="1"/>
      <c r="B14" s="7">
        <v>322111</v>
      </c>
      <c r="C14" s="39"/>
      <c r="D14" s="1" t="s">
        <v>14</v>
      </c>
      <c r="E14" s="2" t="s">
        <v>13</v>
      </c>
      <c r="F14" s="55">
        <v>35000</v>
      </c>
    </row>
    <row r="15" spans="1:8">
      <c r="A15" s="1"/>
      <c r="B15" s="7">
        <v>322110</v>
      </c>
      <c r="C15" s="39"/>
      <c r="D15" s="1" t="s">
        <v>15</v>
      </c>
      <c r="E15" s="2" t="s">
        <v>13</v>
      </c>
      <c r="F15" s="55">
        <v>20000</v>
      </c>
    </row>
    <row r="16" spans="1:8">
      <c r="A16" s="1"/>
      <c r="B16" s="7">
        <v>322120</v>
      </c>
      <c r="C16" s="39"/>
      <c r="D16" s="1" t="s">
        <v>16</v>
      </c>
      <c r="E16" s="2" t="s">
        <v>13</v>
      </c>
      <c r="F16" s="55">
        <v>17000</v>
      </c>
    </row>
    <row r="17" spans="1:6">
      <c r="A17" s="1"/>
      <c r="B17" s="7">
        <v>32214</v>
      </c>
      <c r="C17" s="39"/>
      <c r="D17" s="1" t="s">
        <v>17</v>
      </c>
      <c r="E17" s="2" t="s">
        <v>13</v>
      </c>
      <c r="F17" s="55">
        <v>50000</v>
      </c>
    </row>
    <row r="18" spans="1:6" ht="15.75" thickBot="1">
      <c r="A18" s="40"/>
      <c r="B18" s="122">
        <v>32216</v>
      </c>
      <c r="C18" s="41"/>
      <c r="D18" s="40" t="s">
        <v>18</v>
      </c>
      <c r="E18" s="42" t="s">
        <v>13</v>
      </c>
      <c r="F18" s="110">
        <v>40000</v>
      </c>
    </row>
    <row r="19" spans="1:6" ht="16.5" thickBot="1">
      <c r="A19" s="46"/>
      <c r="B19" s="47">
        <v>3222</v>
      </c>
      <c r="C19" s="53">
        <v>569300</v>
      </c>
      <c r="D19" s="49" t="s">
        <v>19</v>
      </c>
      <c r="E19" s="50" t="s">
        <v>13</v>
      </c>
      <c r="F19" s="66">
        <f>F20+F21+F22+F23+F24+F25+F26+F27+F28+F29+F30+F31</f>
        <v>569300</v>
      </c>
    </row>
    <row r="20" spans="1:6">
      <c r="A20" s="43"/>
      <c r="B20" s="121">
        <v>32224</v>
      </c>
      <c r="C20" s="44"/>
      <c r="D20" s="43" t="s">
        <v>20</v>
      </c>
      <c r="E20" s="45" t="s">
        <v>13</v>
      </c>
      <c r="F20" s="111">
        <v>65000</v>
      </c>
    </row>
    <row r="21" spans="1:6">
      <c r="A21" s="1"/>
      <c r="B21" s="7">
        <v>32224</v>
      </c>
      <c r="C21" s="39"/>
      <c r="D21" s="1" t="s">
        <v>21</v>
      </c>
      <c r="E21" s="2" t="s">
        <v>13</v>
      </c>
      <c r="F21" s="112">
        <v>40000</v>
      </c>
    </row>
    <row r="22" spans="1:6">
      <c r="A22" s="1"/>
      <c r="B22" s="7">
        <v>32224</v>
      </c>
      <c r="C22" s="39"/>
      <c r="D22" s="1" t="s">
        <v>22</v>
      </c>
      <c r="E22" s="2" t="s">
        <v>13</v>
      </c>
      <c r="F22" s="112">
        <v>70000</v>
      </c>
    </row>
    <row r="23" spans="1:6">
      <c r="A23" s="1"/>
      <c r="B23" s="7">
        <v>32224</v>
      </c>
      <c r="C23" s="39"/>
      <c r="D23" s="1" t="s">
        <v>23</v>
      </c>
      <c r="E23" s="2" t="s">
        <v>13</v>
      </c>
      <c r="F23" s="112">
        <v>65000</v>
      </c>
    </row>
    <row r="24" spans="1:6">
      <c r="A24" s="1"/>
      <c r="B24" s="7">
        <v>32224</v>
      </c>
      <c r="C24" s="39"/>
      <c r="D24" s="1" t="s">
        <v>24</v>
      </c>
      <c r="E24" s="2" t="s">
        <v>13</v>
      </c>
      <c r="F24" s="112">
        <v>25000</v>
      </c>
    </row>
    <row r="25" spans="1:6">
      <c r="A25" s="1"/>
      <c r="B25" s="7">
        <v>32224</v>
      </c>
      <c r="C25" s="39"/>
      <c r="D25" s="1" t="s">
        <v>25</v>
      </c>
      <c r="E25" s="2" t="s">
        <v>13</v>
      </c>
      <c r="F25" s="112">
        <v>40000</v>
      </c>
    </row>
    <row r="26" spans="1:6">
      <c r="A26" s="1"/>
      <c r="B26" s="7">
        <v>32224</v>
      </c>
      <c r="C26" s="39"/>
      <c r="D26" s="1" t="s">
        <v>26</v>
      </c>
      <c r="E26" s="2" t="s">
        <v>13</v>
      </c>
      <c r="F26" s="112">
        <v>50000</v>
      </c>
    </row>
    <row r="27" spans="1:6">
      <c r="A27" s="1"/>
      <c r="B27" s="7">
        <v>32224</v>
      </c>
      <c r="C27" s="39"/>
      <c r="D27" s="1" t="s">
        <v>27</v>
      </c>
      <c r="E27" s="2" t="s">
        <v>13</v>
      </c>
      <c r="F27" s="112">
        <v>40000</v>
      </c>
    </row>
    <row r="28" spans="1:6">
      <c r="A28" s="1"/>
      <c r="B28" s="7">
        <v>32224</v>
      </c>
      <c r="C28" s="39"/>
      <c r="D28" s="1" t="s">
        <v>28</v>
      </c>
      <c r="E28" s="2" t="s">
        <v>13</v>
      </c>
      <c r="F28" s="112">
        <v>40000</v>
      </c>
    </row>
    <row r="29" spans="1:6">
      <c r="A29" s="1"/>
      <c r="B29" s="7">
        <v>32224</v>
      </c>
      <c r="C29" s="39"/>
      <c r="D29" s="1" t="s">
        <v>29</v>
      </c>
      <c r="E29" s="2" t="s">
        <v>13</v>
      </c>
      <c r="F29" s="112">
        <v>59300</v>
      </c>
    </row>
    <row r="30" spans="1:6">
      <c r="A30" s="1"/>
      <c r="B30" s="7">
        <v>32224</v>
      </c>
      <c r="C30" s="39"/>
      <c r="D30" s="1" t="s">
        <v>100</v>
      </c>
      <c r="E30" s="2" t="s">
        <v>13</v>
      </c>
      <c r="F30" s="112">
        <v>30000</v>
      </c>
    </row>
    <row r="31" spans="1:6" ht="15.75" thickBot="1">
      <c r="A31" s="40"/>
      <c r="B31" s="7">
        <v>32224</v>
      </c>
      <c r="C31" s="41"/>
      <c r="D31" s="40" t="s">
        <v>30</v>
      </c>
      <c r="E31" s="42" t="s">
        <v>13</v>
      </c>
      <c r="F31" s="113">
        <v>45000</v>
      </c>
    </row>
    <row r="32" spans="1:6" ht="15.75">
      <c r="A32" s="56"/>
      <c r="B32" s="57">
        <v>3223</v>
      </c>
      <c r="C32" s="94">
        <v>125700</v>
      </c>
      <c r="D32" s="58" t="s">
        <v>31</v>
      </c>
      <c r="E32" s="59" t="s">
        <v>32</v>
      </c>
      <c r="F32" s="65">
        <v>125700</v>
      </c>
    </row>
    <row r="33" spans="1:6" ht="16.5" thickBot="1">
      <c r="A33" s="61"/>
      <c r="B33" s="62">
        <v>3223</v>
      </c>
      <c r="C33" s="95">
        <v>220000</v>
      </c>
      <c r="D33" s="63" t="s">
        <v>33</v>
      </c>
      <c r="E33" s="64" t="s">
        <v>32</v>
      </c>
      <c r="F33" s="114">
        <v>220000</v>
      </c>
    </row>
    <row r="34" spans="1:6" ht="16.5" thickBot="1">
      <c r="A34" s="46"/>
      <c r="B34" s="74">
        <v>3224</v>
      </c>
      <c r="C34" s="75">
        <v>10200</v>
      </c>
      <c r="D34" s="49" t="s">
        <v>34</v>
      </c>
      <c r="E34" s="50" t="s">
        <v>13</v>
      </c>
      <c r="F34" s="115">
        <v>10200</v>
      </c>
    </row>
    <row r="35" spans="1:6" ht="16.5" thickBot="1">
      <c r="A35" s="46"/>
      <c r="B35" s="74">
        <v>3225</v>
      </c>
      <c r="C35" s="75">
        <v>70000</v>
      </c>
      <c r="D35" s="49" t="s">
        <v>35</v>
      </c>
      <c r="E35" s="50" t="s">
        <v>13</v>
      </c>
      <c r="F35" s="115">
        <v>70000</v>
      </c>
    </row>
    <row r="36" spans="1:6" ht="16.5" thickBot="1">
      <c r="A36" s="86"/>
      <c r="B36" s="87">
        <v>3227</v>
      </c>
      <c r="C36" s="96">
        <v>1350</v>
      </c>
      <c r="D36" s="88" t="s">
        <v>36</v>
      </c>
      <c r="E36" s="89" t="s">
        <v>13</v>
      </c>
      <c r="F36" s="116">
        <v>1350</v>
      </c>
    </row>
    <row r="37" spans="1:6" ht="15.75" thickBot="1">
      <c r="A37" s="72"/>
      <c r="B37" s="72"/>
      <c r="C37" s="73"/>
      <c r="D37" s="72"/>
      <c r="E37" s="72"/>
      <c r="F37" s="117"/>
    </row>
    <row r="38" spans="1:6" ht="16.5" thickBot="1">
      <c r="A38" s="46"/>
      <c r="B38" s="74">
        <v>323</v>
      </c>
      <c r="C38" s="48"/>
      <c r="D38" s="49" t="s">
        <v>37</v>
      </c>
      <c r="E38" s="54"/>
      <c r="F38" s="115">
        <f>F39+F44+F56+F57+F58+F61+F62+F63</f>
        <v>1082230</v>
      </c>
    </row>
    <row r="39" spans="1:6" ht="16.5" thickBot="1">
      <c r="A39" s="46"/>
      <c r="B39" s="74">
        <v>3231</v>
      </c>
      <c r="C39" s="75">
        <v>220000</v>
      </c>
      <c r="D39" s="49" t="s">
        <v>38</v>
      </c>
      <c r="E39" s="54"/>
      <c r="F39" s="115">
        <f>F40+F41+F42+F43</f>
        <v>220000</v>
      </c>
    </row>
    <row r="40" spans="1:6">
      <c r="A40" s="43"/>
      <c r="B40" s="43">
        <v>32311</v>
      </c>
      <c r="C40" s="44"/>
      <c r="D40" s="43" t="s">
        <v>39</v>
      </c>
      <c r="E40" s="45" t="s">
        <v>13</v>
      </c>
      <c r="F40" s="109">
        <v>30000</v>
      </c>
    </row>
    <row r="41" spans="1:6">
      <c r="A41" s="1"/>
      <c r="B41" s="1">
        <v>32313</v>
      </c>
      <c r="C41" s="39"/>
      <c r="D41" s="1" t="s">
        <v>40</v>
      </c>
      <c r="E41" s="2" t="s">
        <v>13</v>
      </c>
      <c r="F41" s="55">
        <v>5000</v>
      </c>
    </row>
    <row r="42" spans="1:6">
      <c r="A42" s="1"/>
      <c r="B42" s="1">
        <v>32314</v>
      </c>
      <c r="C42" s="39"/>
      <c r="D42" s="1" t="s">
        <v>101</v>
      </c>
      <c r="E42" s="2" t="s">
        <v>13</v>
      </c>
      <c r="F42" s="55">
        <v>15000</v>
      </c>
    </row>
    <row r="43" spans="1:6" ht="15.75" thickBot="1">
      <c r="A43" s="40"/>
      <c r="B43" s="40">
        <v>323190</v>
      </c>
      <c r="C43" s="41"/>
      <c r="D43" s="40" t="s">
        <v>41</v>
      </c>
      <c r="E43" s="42" t="s">
        <v>32</v>
      </c>
      <c r="F43" s="110">
        <v>170000</v>
      </c>
    </row>
    <row r="44" spans="1:6" ht="16.5" thickBot="1">
      <c r="A44" s="16"/>
      <c r="B44" s="82">
        <v>3232</v>
      </c>
      <c r="C44" s="81">
        <v>807500</v>
      </c>
      <c r="D44" s="49" t="s">
        <v>42</v>
      </c>
      <c r="E44" s="54"/>
      <c r="F44" s="115">
        <f>F45+F46+F47+F48+F49+F50+F51+F52+F53+F54+F55</f>
        <v>672500</v>
      </c>
    </row>
    <row r="45" spans="1:6">
      <c r="A45" s="56"/>
      <c r="B45" s="43">
        <v>32321</v>
      </c>
      <c r="C45" s="69"/>
      <c r="D45" s="76" t="s">
        <v>43</v>
      </c>
      <c r="E45" s="59" t="s">
        <v>13</v>
      </c>
      <c r="F45" s="60">
        <v>70000</v>
      </c>
    </row>
    <row r="46" spans="1:6">
      <c r="A46" s="70"/>
      <c r="B46" s="1">
        <v>32329</v>
      </c>
      <c r="C46" s="39"/>
      <c r="D46" s="1" t="s">
        <v>44</v>
      </c>
      <c r="E46" s="2" t="s">
        <v>13</v>
      </c>
      <c r="F46" s="118">
        <v>20000</v>
      </c>
    </row>
    <row r="47" spans="1:6">
      <c r="A47" s="70"/>
      <c r="B47" s="1">
        <v>32322</v>
      </c>
      <c r="C47" s="39"/>
      <c r="D47" s="1" t="s">
        <v>102</v>
      </c>
      <c r="E47" s="2" t="s">
        <v>13</v>
      </c>
      <c r="F47" s="118">
        <v>65000</v>
      </c>
    </row>
    <row r="48" spans="1:6">
      <c r="A48" s="70"/>
      <c r="B48" s="1">
        <v>32322</v>
      </c>
      <c r="C48" s="39"/>
      <c r="D48" s="1" t="s">
        <v>45</v>
      </c>
      <c r="E48" s="2" t="s">
        <v>13</v>
      </c>
      <c r="F48" s="118">
        <v>5000</v>
      </c>
    </row>
    <row r="49" spans="1:6">
      <c r="A49" s="70"/>
      <c r="B49" s="1">
        <v>32329</v>
      </c>
      <c r="C49" s="39"/>
      <c r="D49" s="1" t="s">
        <v>46</v>
      </c>
      <c r="E49" s="2" t="s">
        <v>13</v>
      </c>
      <c r="F49" s="118">
        <v>2500</v>
      </c>
    </row>
    <row r="50" spans="1:6">
      <c r="A50" s="70"/>
      <c r="B50" s="1">
        <v>32321</v>
      </c>
      <c r="C50" s="39"/>
      <c r="D50" s="1" t="s">
        <v>47</v>
      </c>
      <c r="E50" s="2" t="s">
        <v>13</v>
      </c>
      <c r="F50" s="118">
        <v>70000</v>
      </c>
    </row>
    <row r="51" spans="1:6">
      <c r="A51" s="70"/>
      <c r="B51" s="1">
        <v>32321</v>
      </c>
      <c r="C51" s="39"/>
      <c r="D51" s="1" t="s">
        <v>103</v>
      </c>
      <c r="E51" s="2" t="s">
        <v>32</v>
      </c>
      <c r="F51" s="118">
        <v>140000</v>
      </c>
    </row>
    <row r="52" spans="1:6">
      <c r="A52" s="70"/>
      <c r="B52" s="1">
        <v>32321</v>
      </c>
      <c r="C52" s="39"/>
      <c r="D52" s="1" t="s">
        <v>104</v>
      </c>
      <c r="E52" s="2" t="s">
        <v>32</v>
      </c>
      <c r="F52" s="118">
        <v>120000</v>
      </c>
    </row>
    <row r="53" spans="1:6">
      <c r="A53" s="70"/>
      <c r="B53" s="1">
        <v>32329</v>
      </c>
      <c r="C53" s="39"/>
      <c r="D53" s="1" t="s">
        <v>48</v>
      </c>
      <c r="E53" s="2" t="s">
        <v>13</v>
      </c>
      <c r="F53" s="118">
        <v>70000</v>
      </c>
    </row>
    <row r="54" spans="1:6">
      <c r="A54" s="70"/>
      <c r="B54" s="1">
        <v>32321</v>
      </c>
      <c r="C54" s="39"/>
      <c r="D54" s="1" t="s">
        <v>49</v>
      </c>
      <c r="E54" s="2" t="s">
        <v>13</v>
      </c>
      <c r="F54" s="118">
        <v>70000</v>
      </c>
    </row>
    <row r="55" spans="1:6" ht="15.75" thickBot="1">
      <c r="A55" s="61"/>
      <c r="B55" s="1">
        <v>32329</v>
      </c>
      <c r="C55" s="71"/>
      <c r="D55" s="79" t="s">
        <v>105</v>
      </c>
      <c r="E55" s="64" t="s">
        <v>32</v>
      </c>
      <c r="F55" s="119">
        <v>40000</v>
      </c>
    </row>
    <row r="56" spans="1:6" ht="16.5" thickBot="1">
      <c r="A56" s="72"/>
      <c r="B56" s="84">
        <v>3233</v>
      </c>
      <c r="C56" s="73"/>
      <c r="D56" s="85" t="s">
        <v>50</v>
      </c>
      <c r="E56" s="80" t="s">
        <v>13</v>
      </c>
      <c r="F56" s="120">
        <v>950</v>
      </c>
    </row>
    <row r="57" spans="1:6" ht="16.5" thickBot="1">
      <c r="A57" s="46"/>
      <c r="B57" s="74">
        <v>3234</v>
      </c>
      <c r="C57" s="48"/>
      <c r="D57" s="49" t="s">
        <v>56</v>
      </c>
      <c r="E57" s="50" t="s">
        <v>13</v>
      </c>
      <c r="F57" s="115">
        <v>35200</v>
      </c>
    </row>
    <row r="58" spans="1:6" ht="16.5" thickBot="1">
      <c r="A58" s="46"/>
      <c r="B58" s="74">
        <v>3236</v>
      </c>
      <c r="C58" s="75">
        <v>27500</v>
      </c>
      <c r="D58" s="49" t="s">
        <v>51</v>
      </c>
      <c r="E58" s="50"/>
      <c r="F58" s="115">
        <v>27500</v>
      </c>
    </row>
    <row r="59" spans="1:6">
      <c r="A59" s="56"/>
      <c r="B59" s="76">
        <v>32361</v>
      </c>
      <c r="C59" s="69"/>
      <c r="D59" s="76" t="s">
        <v>106</v>
      </c>
      <c r="E59" s="59" t="s">
        <v>32</v>
      </c>
      <c r="F59" s="60">
        <v>10500</v>
      </c>
    </row>
    <row r="60" spans="1:6" ht="15.75" thickBot="1">
      <c r="A60" s="61"/>
      <c r="B60" s="79">
        <v>32369</v>
      </c>
      <c r="C60" s="71"/>
      <c r="D60" s="79" t="s">
        <v>107</v>
      </c>
      <c r="E60" s="64" t="s">
        <v>13</v>
      </c>
      <c r="F60" s="119">
        <v>17000</v>
      </c>
    </row>
    <row r="61" spans="1:6" ht="16.5" thickBot="1">
      <c r="A61" s="46"/>
      <c r="B61" s="74">
        <v>3237</v>
      </c>
      <c r="C61" s="75">
        <v>42580</v>
      </c>
      <c r="D61" s="49" t="s">
        <v>52</v>
      </c>
      <c r="E61" s="50" t="s">
        <v>13</v>
      </c>
      <c r="F61" s="115">
        <v>42580</v>
      </c>
    </row>
    <row r="62" spans="1:6" ht="16.5" thickBot="1">
      <c r="A62" s="90"/>
      <c r="B62" s="74">
        <v>3238</v>
      </c>
      <c r="C62" s="75">
        <v>13500</v>
      </c>
      <c r="D62" s="49" t="s">
        <v>53</v>
      </c>
      <c r="E62" s="50" t="s">
        <v>13</v>
      </c>
      <c r="F62" s="115">
        <v>13500</v>
      </c>
    </row>
    <row r="63" spans="1:6" ht="16.5" thickBot="1">
      <c r="A63" s="90"/>
      <c r="B63" s="74">
        <v>3239</v>
      </c>
      <c r="C63" s="75">
        <v>70000</v>
      </c>
      <c r="D63" s="49" t="s">
        <v>54</v>
      </c>
      <c r="E63" s="50" t="s">
        <v>13</v>
      </c>
      <c r="F63" s="115">
        <v>70000</v>
      </c>
    </row>
    <row r="64" spans="1:6" ht="16.5" thickBot="1">
      <c r="A64" s="90"/>
      <c r="B64" s="74">
        <v>329</v>
      </c>
      <c r="C64" s="75">
        <v>60200</v>
      </c>
      <c r="D64" s="49" t="s">
        <v>55</v>
      </c>
      <c r="E64" s="91" t="s">
        <v>13</v>
      </c>
      <c r="F64" s="115">
        <v>60200</v>
      </c>
    </row>
    <row r="65" spans="1:6" ht="16.5" thickBot="1">
      <c r="A65" s="72"/>
      <c r="B65" s="83">
        <v>422</v>
      </c>
      <c r="C65" s="93"/>
      <c r="D65" s="52" t="s">
        <v>90</v>
      </c>
      <c r="E65" s="72"/>
      <c r="F65" s="123">
        <f>F66+F70+F73</f>
        <v>177500</v>
      </c>
    </row>
    <row r="66" spans="1:6" ht="16.5" thickBot="1">
      <c r="A66" s="46"/>
      <c r="B66" s="74">
        <v>4221</v>
      </c>
      <c r="C66" s="75">
        <v>217500</v>
      </c>
      <c r="D66" s="49" t="s">
        <v>110</v>
      </c>
      <c r="E66" s="54"/>
      <c r="F66" s="115">
        <f>F67+F68+F69</f>
        <v>122500</v>
      </c>
    </row>
    <row r="67" spans="1:6">
      <c r="A67" s="56"/>
      <c r="B67" s="76">
        <v>42211</v>
      </c>
      <c r="C67" s="69"/>
      <c r="D67" s="76" t="s">
        <v>108</v>
      </c>
      <c r="E67" s="59" t="s">
        <v>13</v>
      </c>
      <c r="F67" s="77">
        <v>30000</v>
      </c>
    </row>
    <row r="68" spans="1:6">
      <c r="A68" s="70"/>
      <c r="B68" s="1">
        <v>42212</v>
      </c>
      <c r="C68" s="39"/>
      <c r="D68" s="1" t="s">
        <v>109</v>
      </c>
      <c r="E68" s="2" t="s">
        <v>13</v>
      </c>
      <c r="F68" s="78">
        <v>40000</v>
      </c>
    </row>
    <row r="69" spans="1:6" ht="15.75" thickBot="1">
      <c r="A69" s="92"/>
      <c r="B69" s="1">
        <v>42219</v>
      </c>
      <c r="C69" s="39"/>
      <c r="D69" s="1" t="s">
        <v>111</v>
      </c>
      <c r="E69" s="2" t="s">
        <v>13</v>
      </c>
      <c r="F69" s="78">
        <v>52500</v>
      </c>
    </row>
    <row r="70" spans="1:6" ht="16.5" thickBot="1">
      <c r="A70" s="97"/>
      <c r="B70" s="49">
        <v>4223</v>
      </c>
      <c r="C70" s="75">
        <v>35000</v>
      </c>
      <c r="D70" s="49" t="s">
        <v>57</v>
      </c>
      <c r="E70" s="49"/>
      <c r="F70" s="51">
        <f>F71+F72</f>
        <v>35000</v>
      </c>
    </row>
    <row r="71" spans="1:6">
      <c r="A71" s="99"/>
      <c r="B71" s="76">
        <v>42231</v>
      </c>
      <c r="C71" s="69"/>
      <c r="D71" s="76" t="s">
        <v>112</v>
      </c>
      <c r="E71" s="76" t="s">
        <v>13</v>
      </c>
      <c r="F71" s="77">
        <v>20000</v>
      </c>
    </row>
    <row r="72" spans="1:6" ht="15.75" thickBot="1">
      <c r="A72" s="105"/>
      <c r="B72" s="40">
        <v>42239</v>
      </c>
      <c r="C72" s="41"/>
      <c r="D72" s="40" t="s">
        <v>113</v>
      </c>
      <c r="E72" s="40" t="s">
        <v>13</v>
      </c>
      <c r="F72" s="106">
        <v>15000</v>
      </c>
    </row>
    <row r="73" spans="1:6" ht="16.5" thickBot="1">
      <c r="A73" s="100"/>
      <c r="B73" s="49">
        <v>4227</v>
      </c>
      <c r="C73" s="75">
        <v>20000</v>
      </c>
      <c r="D73" s="49" t="s">
        <v>114</v>
      </c>
      <c r="E73" s="49"/>
      <c r="F73" s="51">
        <f>F74</f>
        <v>20000</v>
      </c>
    </row>
    <row r="74" spans="1:6" ht="15.75" thickBot="1">
      <c r="A74" s="101"/>
      <c r="B74" s="102">
        <v>42271</v>
      </c>
      <c r="C74" s="103"/>
      <c r="D74" s="102" t="s">
        <v>115</v>
      </c>
      <c r="E74" s="102" t="s">
        <v>13</v>
      </c>
      <c r="F74" s="104">
        <v>20000</v>
      </c>
    </row>
    <row r="75" spans="1:6" ht="16.5" thickBot="1">
      <c r="A75" s="97"/>
      <c r="B75" s="49">
        <v>4262</v>
      </c>
      <c r="C75" s="75">
        <v>5000</v>
      </c>
      <c r="D75" s="107" t="s">
        <v>116</v>
      </c>
      <c r="E75" s="28" t="s">
        <v>13</v>
      </c>
      <c r="F75" s="108">
        <v>5000</v>
      </c>
    </row>
    <row r="76" spans="1:6" ht="16.5" thickBot="1">
      <c r="A76" s="97"/>
      <c r="B76" s="49">
        <v>4241</v>
      </c>
      <c r="C76" s="75">
        <v>18000</v>
      </c>
      <c r="D76" s="49" t="s">
        <v>98</v>
      </c>
      <c r="E76" s="54" t="s">
        <v>13</v>
      </c>
      <c r="F76" s="51">
        <v>18000</v>
      </c>
    </row>
    <row r="77" spans="1:6" ht="16.5" thickBot="1">
      <c r="A77" s="100"/>
      <c r="B77" s="49">
        <v>4541</v>
      </c>
      <c r="C77" s="75">
        <v>380000</v>
      </c>
      <c r="D77" s="49" t="s">
        <v>117</v>
      </c>
      <c r="E77" s="49"/>
      <c r="F77" s="51">
        <f>F78+F79</f>
        <v>380000</v>
      </c>
    </row>
    <row r="78" spans="1:6">
      <c r="A78" s="99"/>
      <c r="B78" s="76"/>
      <c r="C78" s="69"/>
      <c r="D78" s="76" t="s">
        <v>118</v>
      </c>
      <c r="E78" s="59" t="s">
        <v>32</v>
      </c>
      <c r="F78" s="77">
        <v>300000</v>
      </c>
    </row>
    <row r="79" spans="1:6" ht="15.75" thickBot="1">
      <c r="A79" s="101"/>
      <c r="B79" s="102"/>
      <c r="C79" s="103"/>
      <c r="D79" s="102" t="s">
        <v>119</v>
      </c>
      <c r="E79" s="89" t="s">
        <v>32</v>
      </c>
      <c r="F79" s="104">
        <v>80000</v>
      </c>
    </row>
    <row r="80" spans="1:6">
      <c r="A80" t="s">
        <v>58</v>
      </c>
      <c r="E80" s="98"/>
    </row>
    <row r="81" spans="1:6">
      <c r="A81" t="s">
        <v>59</v>
      </c>
    </row>
    <row r="85" spans="1:6">
      <c r="A85" t="s">
        <v>125</v>
      </c>
    </row>
    <row r="86" spans="1:6">
      <c r="A86" t="s">
        <v>127</v>
      </c>
    </row>
    <row r="87" spans="1:6">
      <c r="E87" s="9" t="s">
        <v>120</v>
      </c>
      <c r="F87" s="9"/>
    </row>
    <row r="88" spans="1:6">
      <c r="A88" t="s">
        <v>126</v>
      </c>
      <c r="E88" s="9"/>
      <c r="F88" s="9"/>
    </row>
    <row r="89" spans="1:6">
      <c r="E89" s="9" t="s">
        <v>121</v>
      </c>
      <c r="F89" s="9"/>
    </row>
    <row r="90" spans="1:6">
      <c r="E90" s="9"/>
      <c r="F90" s="9"/>
    </row>
  </sheetData>
  <mergeCells count="1">
    <mergeCell ref="A8:F8"/>
  </mergeCells>
  <pageMargins left="0.70866141732283472" right="0.70866141732283472" top="0.26" bottom="0.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78"/>
  <sheetViews>
    <sheetView view="pageBreakPreview" topLeftCell="A40" zoomScale="60" zoomScaleNormal="130" workbookViewId="0">
      <selection activeCell="D76" sqref="D76"/>
    </sheetView>
  </sheetViews>
  <sheetFormatPr defaultRowHeight="15"/>
  <cols>
    <col min="2" max="2" width="11.85546875" customWidth="1"/>
    <col min="3" max="3" width="3.85546875" customWidth="1"/>
    <col min="4" max="4" width="11.28515625" bestFit="1" customWidth="1"/>
    <col min="5" max="5" width="2.42578125" customWidth="1"/>
    <col min="6" max="6" width="11.28515625" bestFit="1" customWidth="1"/>
    <col min="7" max="7" width="4.28515625" customWidth="1"/>
    <col min="8" max="8" width="15.7109375" customWidth="1"/>
    <col min="9" max="9" width="2.28515625" customWidth="1"/>
    <col min="10" max="10" width="13.42578125" customWidth="1"/>
    <col min="11" max="11" width="15.7109375" customWidth="1"/>
    <col min="12" max="12" width="13" customWidth="1"/>
    <col min="13" max="13" width="12.7109375" customWidth="1"/>
  </cols>
  <sheetData>
    <row r="1" spans="1:13" ht="15.75" thickBot="1">
      <c r="A1" t="s">
        <v>11</v>
      </c>
      <c r="F1">
        <v>322</v>
      </c>
    </row>
    <row r="2" spans="1:13">
      <c r="A2" s="26"/>
      <c r="B2" s="26" t="s">
        <v>67</v>
      </c>
      <c r="C2" s="11"/>
      <c r="D2" s="13" t="s">
        <v>68</v>
      </c>
      <c r="E2" s="11"/>
      <c r="F2" s="13" t="s">
        <v>69</v>
      </c>
      <c r="G2" s="11"/>
      <c r="H2" s="13" t="s">
        <v>70</v>
      </c>
      <c r="I2" s="11"/>
      <c r="J2" s="13" t="s">
        <v>72</v>
      </c>
      <c r="K2" s="13" t="s">
        <v>73</v>
      </c>
    </row>
    <row r="3" spans="1:13" ht="15.75" thickBot="1">
      <c r="A3" s="27"/>
      <c r="B3" s="27"/>
      <c r="C3" s="14"/>
      <c r="D3" s="15"/>
      <c r="E3" s="14"/>
      <c r="F3" s="15"/>
      <c r="G3" s="14"/>
      <c r="H3" s="15" t="s">
        <v>71</v>
      </c>
      <c r="I3" s="14"/>
      <c r="J3" s="15"/>
      <c r="K3" s="15"/>
    </row>
    <row r="4" spans="1:13" ht="15.75" thickBot="1">
      <c r="A4" s="28"/>
      <c r="B4" s="28">
        <v>3221</v>
      </c>
      <c r="C4" s="16"/>
      <c r="D4" s="18">
        <v>3222</v>
      </c>
      <c r="E4" s="16"/>
      <c r="F4" s="18">
        <v>3223</v>
      </c>
      <c r="G4" s="16"/>
      <c r="H4" s="36">
        <v>3224</v>
      </c>
      <c r="I4" s="16"/>
      <c r="J4" s="18">
        <v>3225</v>
      </c>
      <c r="K4" s="18">
        <v>3227</v>
      </c>
    </row>
    <row r="5" spans="1:13">
      <c r="A5" s="29" t="s">
        <v>62</v>
      </c>
      <c r="B5" s="33">
        <v>55000</v>
      </c>
      <c r="C5" s="35"/>
      <c r="D5" s="23">
        <v>0</v>
      </c>
      <c r="E5" s="35"/>
      <c r="F5" s="23">
        <v>332000</v>
      </c>
      <c r="G5" s="35"/>
      <c r="H5" s="23">
        <v>5100</v>
      </c>
      <c r="I5" s="35"/>
      <c r="J5" s="23">
        <v>12892</v>
      </c>
      <c r="K5" s="23">
        <v>0</v>
      </c>
      <c r="L5" s="10"/>
      <c r="M5" s="10"/>
    </row>
    <row r="6" spans="1:13">
      <c r="A6" s="29" t="s">
        <v>63</v>
      </c>
      <c r="B6" s="33">
        <v>35000</v>
      </c>
      <c r="C6" s="35"/>
      <c r="D6" s="23">
        <v>330000</v>
      </c>
      <c r="E6" s="35"/>
      <c r="F6" s="23">
        <v>0</v>
      </c>
      <c r="G6" s="35"/>
      <c r="H6" s="23">
        <v>0</v>
      </c>
      <c r="I6" s="35"/>
      <c r="J6" s="23">
        <v>110000</v>
      </c>
      <c r="K6" s="23">
        <v>1350</v>
      </c>
      <c r="L6" s="10"/>
      <c r="M6" s="10"/>
    </row>
    <row r="7" spans="1:13">
      <c r="A7" s="29" t="s">
        <v>64</v>
      </c>
      <c r="B7" s="33">
        <v>267000</v>
      </c>
      <c r="C7" s="35"/>
      <c r="D7" s="23">
        <v>178800</v>
      </c>
      <c r="E7" s="35"/>
      <c r="F7" s="23">
        <v>13700</v>
      </c>
      <c r="G7" s="35"/>
      <c r="H7" s="23">
        <v>5100</v>
      </c>
      <c r="I7" s="35"/>
      <c r="J7" s="23">
        <v>155000</v>
      </c>
      <c r="K7" s="23">
        <v>0</v>
      </c>
      <c r="L7" s="10"/>
      <c r="M7" s="10"/>
    </row>
    <row r="8" spans="1:13" ht="15.75" thickBot="1">
      <c r="A8" s="27" t="s">
        <v>66</v>
      </c>
      <c r="B8" s="34">
        <v>0</v>
      </c>
      <c r="C8" s="31"/>
      <c r="D8" s="25">
        <v>60500</v>
      </c>
      <c r="E8" s="31"/>
      <c r="F8" s="25">
        <v>0</v>
      </c>
      <c r="G8" s="31"/>
      <c r="H8" s="25">
        <v>0</v>
      </c>
      <c r="I8" s="31"/>
      <c r="J8" s="25">
        <v>0</v>
      </c>
      <c r="K8" s="25">
        <v>0</v>
      </c>
      <c r="L8" s="10"/>
      <c r="M8" s="10"/>
    </row>
    <row r="9" spans="1:13">
      <c r="A9" s="29"/>
      <c r="B9" s="32"/>
      <c r="C9" s="30"/>
      <c r="D9" s="20"/>
      <c r="E9" s="30"/>
      <c r="F9" s="20"/>
      <c r="G9" s="30"/>
      <c r="H9" s="20"/>
      <c r="I9" s="30"/>
      <c r="J9" s="20"/>
      <c r="K9" s="20"/>
      <c r="L9" s="10"/>
      <c r="M9" s="10"/>
    </row>
    <row r="10" spans="1:13" ht="15.75" thickBot="1">
      <c r="A10" s="27" t="s">
        <v>65</v>
      </c>
      <c r="B10" s="34">
        <f>SUM(B5:B8)</f>
        <v>357000</v>
      </c>
      <c r="C10" s="31"/>
      <c r="D10" s="25">
        <f>SUM(D5:D9)</f>
        <v>569300</v>
      </c>
      <c r="E10" s="31"/>
      <c r="F10" s="25">
        <f>SUM(F5:F9)</f>
        <v>345700</v>
      </c>
      <c r="G10" s="31"/>
      <c r="H10" s="25">
        <f>SUM(H5:H9)</f>
        <v>10200</v>
      </c>
      <c r="I10" s="31"/>
      <c r="J10" s="25">
        <f>SUM(J5:J9)</f>
        <v>277892</v>
      </c>
      <c r="K10" s="25">
        <f>SUM(K5:K9)</f>
        <v>1350</v>
      </c>
      <c r="L10" s="10"/>
      <c r="M10" s="10"/>
    </row>
    <row r="11" spans="1:13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13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spans="1:13" ht="15.75" thickBot="1">
      <c r="A16" t="s">
        <v>37</v>
      </c>
      <c r="F16">
        <v>323</v>
      </c>
      <c r="L16" s="10"/>
      <c r="M16" s="10"/>
    </row>
    <row r="17" spans="1:13">
      <c r="A17" s="26"/>
      <c r="B17" s="26" t="s">
        <v>74</v>
      </c>
      <c r="C17" s="11" t="s">
        <v>76</v>
      </c>
      <c r="D17" s="13"/>
      <c r="E17" s="11" t="s">
        <v>78</v>
      </c>
      <c r="F17" s="13"/>
      <c r="G17" s="26" t="s">
        <v>80</v>
      </c>
      <c r="H17" s="13"/>
      <c r="I17" s="11" t="s">
        <v>81</v>
      </c>
      <c r="J17" s="13"/>
      <c r="K17" s="13" t="s">
        <v>83</v>
      </c>
      <c r="L17" s="13" t="s">
        <v>84</v>
      </c>
      <c r="M17" s="13" t="s">
        <v>85</v>
      </c>
    </row>
    <row r="18" spans="1:13" ht="15.75" thickBot="1">
      <c r="A18" s="27"/>
      <c r="B18" s="27" t="s">
        <v>75</v>
      </c>
      <c r="C18" s="14" t="s">
        <v>77</v>
      </c>
      <c r="D18" s="15"/>
      <c r="E18" s="14" t="s">
        <v>79</v>
      </c>
      <c r="F18" s="15"/>
      <c r="G18" s="14"/>
      <c r="H18" s="15"/>
      <c r="I18" s="14" t="s">
        <v>82</v>
      </c>
      <c r="J18" s="15"/>
      <c r="K18" s="15" t="s">
        <v>82</v>
      </c>
      <c r="L18" s="15" t="s">
        <v>82</v>
      </c>
      <c r="M18" s="15" t="s">
        <v>82</v>
      </c>
    </row>
    <row r="19" spans="1:13" ht="15.75" thickBot="1">
      <c r="A19" s="28"/>
      <c r="B19" s="28">
        <v>3231</v>
      </c>
      <c r="C19" s="16"/>
      <c r="D19" s="18">
        <v>3232</v>
      </c>
      <c r="E19" s="16"/>
      <c r="F19" s="18">
        <v>3233</v>
      </c>
      <c r="G19" s="16"/>
      <c r="H19" s="36">
        <v>3234</v>
      </c>
      <c r="I19" s="16"/>
      <c r="J19" s="18">
        <v>3236</v>
      </c>
      <c r="K19" s="18">
        <v>3237</v>
      </c>
      <c r="L19" s="18">
        <v>3238</v>
      </c>
      <c r="M19" s="18">
        <v>3239</v>
      </c>
    </row>
    <row r="20" spans="1:13">
      <c r="A20" s="29" t="s">
        <v>62</v>
      </c>
      <c r="B20" s="33">
        <v>100000</v>
      </c>
      <c r="C20" s="35"/>
      <c r="D20" s="23">
        <v>60000</v>
      </c>
      <c r="E20" s="35"/>
      <c r="F20" s="23">
        <v>0</v>
      </c>
      <c r="G20" s="35"/>
      <c r="H20" s="23">
        <v>32200</v>
      </c>
      <c r="I20" s="35"/>
      <c r="J20" s="23">
        <v>22500</v>
      </c>
      <c r="K20" s="23">
        <v>0</v>
      </c>
      <c r="L20" s="23">
        <v>9000</v>
      </c>
      <c r="M20" s="23">
        <v>10000</v>
      </c>
    </row>
    <row r="21" spans="1:13">
      <c r="A21" s="29" t="s">
        <v>63</v>
      </c>
      <c r="B21" s="33">
        <v>7000</v>
      </c>
      <c r="C21" s="35"/>
      <c r="D21" s="23">
        <v>30000</v>
      </c>
      <c r="E21" s="35"/>
      <c r="F21" s="23">
        <v>0</v>
      </c>
      <c r="G21" s="35"/>
      <c r="H21" s="23">
        <v>3000</v>
      </c>
      <c r="I21" s="35"/>
      <c r="J21" s="23">
        <v>0</v>
      </c>
      <c r="K21" s="23">
        <v>0</v>
      </c>
      <c r="L21" s="23">
        <v>1500</v>
      </c>
      <c r="M21" s="23">
        <v>16400</v>
      </c>
    </row>
    <row r="22" spans="1:13">
      <c r="A22" s="29" t="s">
        <v>64</v>
      </c>
      <c r="B22" s="33">
        <v>30700</v>
      </c>
      <c r="C22" s="35"/>
      <c r="D22" s="23">
        <v>317500</v>
      </c>
      <c r="E22" s="35"/>
      <c r="F22" s="23">
        <v>950</v>
      </c>
      <c r="G22" s="35"/>
      <c r="H22" s="23">
        <v>0</v>
      </c>
      <c r="I22" s="35"/>
      <c r="J22" s="23">
        <v>5000</v>
      </c>
      <c r="K22" s="23">
        <v>42580</v>
      </c>
      <c r="L22" s="23">
        <v>3000</v>
      </c>
      <c r="M22" s="23">
        <v>46600</v>
      </c>
    </row>
    <row r="23" spans="1:13" ht="15.75" thickBot="1">
      <c r="A23" s="27" t="s">
        <v>66</v>
      </c>
      <c r="B23" s="34">
        <v>0</v>
      </c>
      <c r="C23" s="31"/>
      <c r="D23" s="25">
        <v>0</v>
      </c>
      <c r="E23" s="31"/>
      <c r="F23" s="25">
        <v>0</v>
      </c>
      <c r="G23" s="31"/>
      <c r="H23" s="25">
        <v>0</v>
      </c>
      <c r="I23" s="31"/>
      <c r="J23" s="25">
        <v>0</v>
      </c>
      <c r="K23" s="25">
        <v>0</v>
      </c>
      <c r="L23" s="25">
        <v>0</v>
      </c>
      <c r="M23" s="25">
        <v>0</v>
      </c>
    </row>
    <row r="24" spans="1:13">
      <c r="A24" s="29"/>
      <c r="B24" s="32"/>
      <c r="C24" s="30"/>
      <c r="D24" s="20"/>
      <c r="E24" s="30"/>
      <c r="F24" s="20"/>
      <c r="G24" s="30"/>
      <c r="H24" s="20"/>
      <c r="I24" s="30"/>
      <c r="J24" s="20"/>
      <c r="K24" s="20"/>
      <c r="L24" s="20"/>
      <c r="M24" s="20"/>
    </row>
    <row r="25" spans="1:13" ht="15.75" thickBot="1">
      <c r="A25" s="27" t="s">
        <v>65</v>
      </c>
      <c r="B25" s="34">
        <f>SUM(B20:B23)</f>
        <v>137700</v>
      </c>
      <c r="C25" s="31"/>
      <c r="D25" s="25">
        <f>SUM(D20:D24)</f>
        <v>407500</v>
      </c>
      <c r="E25" s="31"/>
      <c r="F25" s="25">
        <f>SUM(F20:F24)</f>
        <v>950</v>
      </c>
      <c r="G25" s="31"/>
      <c r="H25" s="25">
        <f>SUM(H20:H24)</f>
        <v>35200</v>
      </c>
      <c r="I25" s="31"/>
      <c r="J25" s="25">
        <f>SUM(J20:J24)</f>
        <v>27500</v>
      </c>
      <c r="K25" s="25">
        <f>SUM(K20:K24)</f>
        <v>42580</v>
      </c>
      <c r="L25" s="25">
        <f>SUM(L20:L24)</f>
        <v>13500</v>
      </c>
      <c r="M25" s="25">
        <f>SUM(M20:M24)</f>
        <v>73000</v>
      </c>
    </row>
    <row r="30" spans="1:13" ht="15.75" thickBot="1">
      <c r="A30" t="s">
        <v>86</v>
      </c>
      <c r="D30">
        <v>329</v>
      </c>
    </row>
    <row r="31" spans="1:13">
      <c r="A31" s="11"/>
      <c r="B31" s="11"/>
      <c r="C31" s="12"/>
      <c r="D31" s="13"/>
    </row>
    <row r="32" spans="1:13" ht="15.75" thickBot="1">
      <c r="A32" s="14"/>
      <c r="B32" s="21" t="s">
        <v>87</v>
      </c>
      <c r="C32" s="37"/>
      <c r="D32" s="38"/>
    </row>
    <row r="33" spans="1:10" ht="15.75" thickBot="1">
      <c r="A33" s="16"/>
      <c r="B33" s="21" t="s">
        <v>88</v>
      </c>
      <c r="C33" s="37"/>
      <c r="D33" s="38"/>
    </row>
    <row r="34" spans="1:10">
      <c r="A34" s="21" t="s">
        <v>62</v>
      </c>
      <c r="B34" s="30"/>
      <c r="C34" s="19"/>
      <c r="D34" s="20">
        <v>1300</v>
      </c>
    </row>
    <row r="35" spans="1:10">
      <c r="A35" s="21" t="s">
        <v>63</v>
      </c>
      <c r="B35" s="35"/>
      <c r="C35" s="22"/>
      <c r="D35" s="23">
        <v>0</v>
      </c>
    </row>
    <row r="36" spans="1:10">
      <c r="A36" s="21" t="s">
        <v>64</v>
      </c>
      <c r="B36" s="35"/>
      <c r="C36" s="22"/>
      <c r="D36" s="23">
        <v>58900</v>
      </c>
    </row>
    <row r="37" spans="1:10" ht="15.75" thickBot="1">
      <c r="A37" s="14" t="s">
        <v>66</v>
      </c>
      <c r="B37" s="35"/>
      <c r="C37" s="22"/>
      <c r="D37" s="23">
        <v>0</v>
      </c>
    </row>
    <row r="38" spans="1:10">
      <c r="A38" s="21"/>
      <c r="B38" s="30"/>
      <c r="C38" s="19"/>
      <c r="D38" s="20"/>
    </row>
    <row r="39" spans="1:10" ht="15.75" thickBot="1">
      <c r="A39" s="14" t="s">
        <v>65</v>
      </c>
      <c r="B39" s="31"/>
      <c r="C39" s="24"/>
      <c r="D39" s="25">
        <f>SUM(D34:D38)</f>
        <v>60200</v>
      </c>
    </row>
    <row r="44" spans="1:10" ht="15.75" thickBot="1">
      <c r="A44" t="s">
        <v>89</v>
      </c>
      <c r="D44">
        <v>422</v>
      </c>
    </row>
    <row r="45" spans="1:10">
      <c r="A45" s="11"/>
      <c r="B45" s="11" t="s">
        <v>90</v>
      </c>
      <c r="C45" s="12"/>
      <c r="D45" s="13"/>
      <c r="E45" s="11" t="s">
        <v>91</v>
      </c>
      <c r="F45" s="12"/>
      <c r="G45" s="13"/>
      <c r="H45" s="26" t="s">
        <v>93</v>
      </c>
      <c r="I45" s="37"/>
      <c r="J45" s="37"/>
    </row>
    <row r="46" spans="1:10" ht="15.75" thickBot="1">
      <c r="A46" s="21"/>
      <c r="B46" s="21"/>
      <c r="C46" s="37"/>
      <c r="D46" s="38"/>
      <c r="E46" s="21" t="s">
        <v>92</v>
      </c>
      <c r="F46" s="37"/>
      <c r="G46" s="38"/>
      <c r="H46" s="29" t="s">
        <v>94</v>
      </c>
      <c r="I46" s="37"/>
      <c r="J46" s="37"/>
    </row>
    <row r="47" spans="1:10" ht="15.75" thickBot="1">
      <c r="A47" s="16"/>
      <c r="B47" s="16">
        <v>4221</v>
      </c>
      <c r="C47" s="17"/>
      <c r="D47" s="18"/>
      <c r="E47" s="16"/>
      <c r="F47" s="17">
        <v>4223</v>
      </c>
      <c r="G47" s="18"/>
      <c r="H47" s="28">
        <v>4227</v>
      </c>
      <c r="I47" s="37"/>
      <c r="J47" s="37"/>
    </row>
    <row r="48" spans="1:10">
      <c r="A48" s="21" t="s">
        <v>62</v>
      </c>
      <c r="B48" s="30"/>
      <c r="C48" s="19"/>
      <c r="D48" s="20">
        <v>0</v>
      </c>
      <c r="E48" s="30"/>
      <c r="F48" s="19"/>
      <c r="G48" s="20">
        <v>0</v>
      </c>
      <c r="H48" s="32">
        <v>0</v>
      </c>
      <c r="I48" s="22"/>
      <c r="J48" s="22"/>
    </row>
    <row r="49" spans="1:10">
      <c r="A49" s="21" t="s">
        <v>63</v>
      </c>
      <c r="B49" s="35"/>
      <c r="C49" s="22"/>
      <c r="D49" s="23">
        <v>80000</v>
      </c>
      <c r="E49" s="35"/>
      <c r="F49" s="22"/>
      <c r="G49" s="23">
        <v>0</v>
      </c>
      <c r="H49" s="33">
        <v>0</v>
      </c>
      <c r="I49" s="22"/>
      <c r="J49" s="22"/>
    </row>
    <row r="50" spans="1:10">
      <c r="A50" s="21" t="s">
        <v>64</v>
      </c>
      <c r="B50" s="35"/>
      <c r="C50" s="22"/>
      <c r="D50" s="23">
        <v>137500</v>
      </c>
      <c r="E50" s="35"/>
      <c r="F50" s="22">
        <v>35000</v>
      </c>
      <c r="G50" s="23"/>
      <c r="H50" s="33">
        <v>20000</v>
      </c>
      <c r="I50" s="22"/>
      <c r="J50" s="22"/>
    </row>
    <row r="51" spans="1:10" ht="15.75" thickBot="1">
      <c r="A51" s="14" t="s">
        <v>66</v>
      </c>
      <c r="B51" s="35"/>
      <c r="C51" s="22"/>
      <c r="D51" s="23">
        <v>0</v>
      </c>
      <c r="E51" s="35"/>
      <c r="F51" s="22"/>
      <c r="G51" s="23">
        <v>0</v>
      </c>
      <c r="H51" s="33">
        <v>0</v>
      </c>
      <c r="I51" s="22"/>
      <c r="J51" s="22"/>
    </row>
    <row r="52" spans="1:10">
      <c r="A52" s="21"/>
      <c r="B52" s="30"/>
      <c r="C52" s="19"/>
      <c r="D52" s="20"/>
      <c r="E52" s="30"/>
      <c r="F52" s="19"/>
      <c r="G52" s="20"/>
      <c r="H52" s="32"/>
      <c r="I52" s="22"/>
      <c r="J52" s="22"/>
    </row>
    <row r="53" spans="1:10" ht="15.75" thickBot="1">
      <c r="A53" s="14" t="s">
        <v>65</v>
      </c>
      <c r="B53" s="31"/>
      <c r="C53" s="24"/>
      <c r="D53" s="25">
        <f>SUM(D48:D52)</f>
        <v>217500</v>
      </c>
      <c r="E53" s="31"/>
      <c r="F53" s="24">
        <f>SUM(F48:F52)</f>
        <v>35000</v>
      </c>
      <c r="G53" s="25"/>
      <c r="H53" s="34">
        <f>SUM(H48:H52)</f>
        <v>20000</v>
      </c>
      <c r="I53" s="22"/>
      <c r="J53" s="22"/>
    </row>
    <row r="57" spans="1:10" ht="15.75" thickBot="1">
      <c r="A57" t="s">
        <v>95</v>
      </c>
      <c r="D57">
        <v>426</v>
      </c>
    </row>
    <row r="58" spans="1:10">
      <c r="A58" s="11"/>
      <c r="B58" s="11" t="s">
        <v>96</v>
      </c>
      <c r="C58" s="12"/>
      <c r="D58" s="13"/>
    </row>
    <row r="59" spans="1:10" ht="15.75" thickBot="1">
      <c r="A59" s="21"/>
      <c r="B59" s="21" t="s">
        <v>97</v>
      </c>
      <c r="C59" s="37"/>
      <c r="D59" s="38"/>
    </row>
    <row r="60" spans="1:10" ht="15.75" thickBot="1">
      <c r="A60" s="16"/>
      <c r="B60" s="16">
        <v>4262</v>
      </c>
      <c r="C60" s="17"/>
      <c r="D60" s="18"/>
    </row>
    <row r="61" spans="1:10">
      <c r="A61" s="21" t="s">
        <v>62</v>
      </c>
      <c r="B61" s="30"/>
      <c r="C61" s="19"/>
      <c r="D61" s="20">
        <v>0</v>
      </c>
    </row>
    <row r="62" spans="1:10">
      <c r="A62" s="21" t="s">
        <v>63</v>
      </c>
      <c r="B62" s="35"/>
      <c r="C62" s="22"/>
      <c r="D62" s="23">
        <v>5000</v>
      </c>
    </row>
    <row r="63" spans="1:10">
      <c r="A63" s="21" t="s">
        <v>64</v>
      </c>
      <c r="B63" s="35"/>
      <c r="C63" s="22"/>
      <c r="D63" s="23">
        <v>0</v>
      </c>
    </row>
    <row r="64" spans="1:10" ht="15.75" thickBot="1">
      <c r="A64" s="14" t="s">
        <v>66</v>
      </c>
      <c r="B64" s="35"/>
      <c r="C64" s="22"/>
      <c r="D64" s="23">
        <v>0</v>
      </c>
    </row>
    <row r="65" spans="1:4">
      <c r="A65" s="21"/>
      <c r="B65" s="30"/>
      <c r="C65" s="19"/>
      <c r="D65" s="20"/>
    </row>
    <row r="66" spans="1:4" ht="15.75" thickBot="1">
      <c r="A66" s="14" t="s">
        <v>65</v>
      </c>
      <c r="B66" s="31"/>
      <c r="C66" s="24"/>
      <c r="D66" s="25">
        <f>SUM(D61:D65)</f>
        <v>5000</v>
      </c>
    </row>
    <row r="69" spans="1:4" ht="15.75" thickBot="1">
      <c r="A69" t="s">
        <v>98</v>
      </c>
      <c r="D69">
        <v>424</v>
      </c>
    </row>
    <row r="70" spans="1:4">
      <c r="A70" s="11"/>
      <c r="B70" s="11" t="s">
        <v>99</v>
      </c>
      <c r="C70" s="12"/>
      <c r="D70" s="13"/>
    </row>
    <row r="71" spans="1:4" ht="15.75" thickBot="1">
      <c r="A71" s="21"/>
      <c r="B71" s="21" t="s">
        <v>97</v>
      </c>
      <c r="C71" s="37"/>
      <c r="D71" s="38"/>
    </row>
    <row r="72" spans="1:4" ht="15.75" thickBot="1">
      <c r="A72" s="16"/>
      <c r="B72" s="16">
        <v>4241</v>
      </c>
      <c r="C72" s="17"/>
      <c r="D72" s="18"/>
    </row>
    <row r="73" spans="1:4">
      <c r="A73" s="21" t="s">
        <v>62</v>
      </c>
      <c r="B73" s="30"/>
      <c r="C73" s="19"/>
      <c r="D73" s="20">
        <v>0</v>
      </c>
    </row>
    <row r="74" spans="1:4">
      <c r="A74" s="21" t="s">
        <v>63</v>
      </c>
      <c r="B74" s="35"/>
      <c r="C74" s="22"/>
      <c r="D74" s="23">
        <v>0</v>
      </c>
    </row>
    <row r="75" spans="1:4">
      <c r="A75" s="21" t="s">
        <v>64</v>
      </c>
      <c r="B75" s="35"/>
      <c r="C75" s="22"/>
      <c r="D75" s="23">
        <v>18000</v>
      </c>
    </row>
    <row r="76" spans="1:4" ht="15.75" thickBot="1">
      <c r="A76" s="14" t="s">
        <v>66</v>
      </c>
      <c r="B76" s="35"/>
      <c r="C76" s="22"/>
      <c r="D76" s="23">
        <v>0</v>
      </c>
    </row>
    <row r="77" spans="1:4">
      <c r="A77" s="21"/>
      <c r="B77" s="30"/>
      <c r="C77" s="19"/>
      <c r="D77" s="20"/>
    </row>
    <row r="78" spans="1:4" ht="15.75" thickBot="1">
      <c r="A78" s="14" t="s">
        <v>65</v>
      </c>
      <c r="B78" s="31"/>
      <c r="C78" s="24"/>
      <c r="D78" s="25">
        <f>SUM(D73:D77)</f>
        <v>18000</v>
      </c>
    </row>
  </sheetData>
  <pageMargins left="0.7" right="0.7" top="0.75" bottom="0.75" header="0.3" footer="0.3"/>
  <pageSetup paperSize="9" scale="64" orientation="landscape" verticalDpi="0" r:id="rId1"/>
  <rowBreaks count="2" manualBreakCount="2">
    <brk id="11" max="16383" man="1"/>
    <brk id="4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PLAN 2013</vt:lpstr>
      <vt:lpstr>POMOĆNO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segretaria</cp:lastModifiedBy>
  <cp:lastPrinted>2013-02-28T10:03:35Z</cp:lastPrinted>
  <dcterms:created xsi:type="dcterms:W3CDTF">2013-02-14T09:21:28Z</dcterms:created>
  <dcterms:modified xsi:type="dcterms:W3CDTF">2013-02-28T10:04:10Z</dcterms:modified>
</cp:coreProperties>
</file>